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storm\Documents\NPA Relief\NPAs in Planning\NPA 506\"/>
    </mc:Choice>
  </mc:AlternateContent>
  <bookViews>
    <workbookView xWindow="0" yWindow="0" windowWidth="20490" windowHeight="8205" activeTab="1"/>
  </bookViews>
  <sheets>
    <sheet name="Sheet1" sheetId="1" r:id="rId1"/>
    <sheet name="Sheet2" sheetId="2" r:id="rId2"/>
  </sheets>
  <definedNames>
    <definedName name="_xlnm._FilterDatabase" localSheetId="0" hidden="1">Sheet1!$A$1:$E$1</definedName>
    <definedName name="_xlnm._FilterDatabase" localSheetId="1" hidden="1">Sheet2!$A$6:$E$6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E19" i="2" s="1"/>
  <c r="D20" i="2" s="1"/>
  <c r="D22" i="2" s="1"/>
  <c r="E18" i="2"/>
  <c r="E16" i="2"/>
  <c r="D17" i="2" s="1"/>
  <c r="E17" i="2" s="1"/>
  <c r="D16" i="2"/>
  <c r="E15" i="2"/>
  <c r="D29" i="2"/>
  <c r="D50" i="2"/>
  <c r="D15" i="2" l="1"/>
  <c r="D13" i="2"/>
  <c r="E22" i="2"/>
  <c r="E27" i="2" l="1"/>
  <c r="E32" i="2"/>
  <c r="E35" i="2"/>
  <c r="E34" i="2"/>
  <c r="E33" i="2"/>
  <c r="E50" i="2"/>
  <c r="E43" i="2"/>
  <c r="E42" i="2"/>
  <c r="E41" i="2"/>
  <c r="E40" i="2"/>
  <c r="E39" i="2"/>
  <c r="E38" i="2"/>
  <c r="E37" i="2"/>
  <c r="E36" i="2"/>
  <c r="E44" i="2"/>
  <c r="E45" i="2"/>
  <c r="D45" i="2"/>
  <c r="E61" i="2"/>
  <c r="D59" i="2"/>
  <c r="E59" i="2" s="1"/>
  <c r="D60" i="2" s="1"/>
  <c r="E60" i="2" s="1"/>
  <c r="D61" i="2" s="1"/>
  <c r="E58" i="2"/>
  <c r="D58" i="2"/>
  <c r="E57" i="2"/>
  <c r="D57" i="2"/>
  <c r="D55" i="2"/>
  <c r="E55" i="2"/>
  <c r="D54" i="2"/>
  <c r="E54" i="2"/>
  <c r="E49" i="2"/>
  <c r="E48" i="2" s="1"/>
  <c r="E47" i="2" s="1"/>
  <c r="D47" i="2" s="1"/>
  <c r="D41" i="2" s="1"/>
  <c r="E56" i="2"/>
  <c r="D37" i="2" l="1"/>
  <c r="D42" i="2"/>
  <c r="D38" i="2"/>
  <c r="D43" i="2"/>
  <c r="D33" i="2"/>
  <c r="D39" i="2"/>
  <c r="D35" i="2"/>
  <c r="D44" i="2"/>
  <c r="D23" i="2"/>
  <c r="D24" i="2"/>
  <c r="D36" i="2"/>
  <c r="D40" i="2"/>
  <c r="D34" i="2"/>
  <c r="E28" i="2"/>
  <c r="E29" i="2"/>
  <c r="D30" i="2" s="1"/>
  <c r="D25" i="2"/>
  <c r="E46" i="2"/>
  <c r="D46" i="2"/>
  <c r="D51" i="2"/>
  <c r="E51" i="2" s="1"/>
  <c r="D52" i="2" s="1"/>
  <c r="E52" i="2" s="1"/>
  <c r="D53" i="2" s="1"/>
  <c r="E53" i="2" s="1"/>
  <c r="D26" i="2" l="1"/>
  <c r="D28" i="2"/>
  <c r="E24" i="2"/>
  <c r="E25" i="2"/>
  <c r="E20" i="2"/>
  <c r="D21" i="2" s="1"/>
  <c r="E21" i="2" s="1"/>
  <c r="E30" i="2"/>
  <c r="D31" i="2" s="1"/>
  <c r="E31" i="2" s="1"/>
  <c r="E26" i="2"/>
  <c r="D32" i="2"/>
  <c r="E23" i="2" l="1"/>
  <c r="D27" i="2"/>
  <c r="D18" i="2"/>
</calcChain>
</file>

<file path=xl/sharedStrings.xml><?xml version="1.0" encoding="utf-8"?>
<sst xmlns="http://schemas.openxmlformats.org/spreadsheetml/2006/main" count="230" uniqueCount="101">
  <si>
    <t>Item</t>
  </si>
  <si>
    <t>Task or Event</t>
  </si>
  <si>
    <t>PRIME</t>
  </si>
  <si>
    <t>START</t>
  </si>
  <si>
    <t>END</t>
  </si>
  <si>
    <t>CNA identifies NPA exhaust and notifies by e-mail CRTC staff, CSCN, NANPA &amp; CISC that the NPA will exhaust within 72 months</t>
  </si>
  <si>
    <t>CNA</t>
  </si>
  <si>
    <t>CNA conducts J-NRUF &amp; releases results</t>
  </si>
  <si>
    <t>CRTC issues Telecom Notice of Consultation regarding establishment of an ad hoc Relief Planning  Committee</t>
  </si>
  <si>
    <t>CRTC</t>
  </si>
  <si>
    <t>CNA announces the date for the initial NPA Relief Planning face-to-face meeting &amp; requests contributions</t>
  </si>
  <si>
    <t>CNA develops and distributes IPD to RPC</t>
  </si>
  <si>
    <t>RPC participants review IPD &amp; submit contributions to RPC</t>
  </si>
  <si>
    <t>RPC</t>
  </si>
  <si>
    <t>CNA chairs initial RPC meeting to start development of PD, RIP &amp; PL, &amp; schedules future meetings/conference calls</t>
  </si>
  <si>
    <t>CNA, RPC</t>
  </si>
  <si>
    <t>CNA chairs subsequent RPC meetings/conference calls to finalize Planning Document (PD) and Relief Implementation Plan (RIP) and to create Consumer Awareness and Network Implementation Task Forces</t>
  </si>
  <si>
    <t>CNA forwards PDand RIP to the CISC and CRTC for approval</t>
  </si>
  <si>
    <t>Special Types of Telecommunications Service Users (9-1-1 PSAPs, alarm companies, ISPs, paging companies, etc.) to identify any concerns to RPC &amp; CRTC</t>
  </si>
  <si>
    <t>Special Users</t>
  </si>
  <si>
    <t>CRTC issues Telecom Decision approving a Relief Option, Relief Date, &amp; New NPA, and RIP</t>
  </si>
  <si>
    <t>CNA obtains relief NPA from NANPA</t>
  </si>
  <si>
    <t>Task Forces, Telecommunications Service Providers (TSPs) and users implement relief (starts at CRTC approval of Relief Option &amp; Date and ends on Relief Date)</t>
  </si>
  <si>
    <t>TSPs</t>
  </si>
  <si>
    <t>All TSPs to develop and file individual consumer awareness programs with the CRTC (may be done collectively by Telecommunications Alliance) (starts at CRTC approval of RIP and should be completed about 24 months prior to the Relief Date)</t>
  </si>
  <si>
    <t>CNA issues media release (in coordination with Telecommunications Alliance) (may start upon CRTC approval of RIP and should be issued at least 18 months prior to the Relief Date)</t>
  </si>
  <si>
    <t>CNA submits PL and RIP to NANPA (should be submitted at least 18 months prior to the Relief Date)</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</si>
  <si>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</si>
  <si>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</si>
  <si>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</si>
  <si>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(residence, business &amp; special customers) of the new NPA and, if applicable, of the need to transition from 7- to 10-digit local dialling (may start with the filing of Consumer Awareness Programs with the CRTC and all customers should be notified at least 18 months prior to the Relief Date)</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</si>
  <si>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</si>
  <si>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</si>
  <si>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</si>
  <si>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</si>
  <si>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Telcordia TRA database updates to add Exchanges to new overlay NPA (starts on the date that the PL is posted to the NANPA web site and must be completed by 6 months prior to the Relief Date)</t>
  </si>
  <si>
    <t>Telcordia TRA</t>
  </si>
  <si>
    <t>All Telecommunications Service Providers and Telecommunications Service Users (including Special Users 9-1-1 PSAPs, alarm companies, ISPs, paging companies, payphone providers, etc.) to implement changes to their telecom equipment &amp; systems to accommodate the new NPA and the transition from 7- to 10-digit local dialling (starts upon CRTC approval of RIP and ends on the Relief Date)</t>
  </si>
  <si>
    <t>TSPs &amp; Telecom Service Users</t>
  </si>
  <si>
    <t>Payphone Providers reprogram payphones (starts upon CRTC approval of RIP and ends on the Relief Date)</t>
  </si>
  <si>
    <t>Payphone Providers</t>
  </si>
  <si>
    <t>TSPs and database owners/operators to modify systems and industry databases (starts on CRTC approval of RIP and ends on the Relief Date)</t>
  </si>
  <si>
    <t>TSPs &amp; Database Owners</t>
  </si>
  <si>
    <t>Operator Services &amp; Directory Assistance Readiness (starts on CRTC approval of RIP and ends on the Relief Date)</t>
  </si>
  <si>
    <t>Directory Publisher Readiness for relief (ability to identify the NPA in telephone numbers in the directory published after the new NPA is activated) (starts upon CRTC approval of RIP and ends on the Relief Date)</t>
  </si>
  <si>
    <t>Directory Publishers</t>
  </si>
  <si>
    <t>9-1-1 Systems and Databases Readiness (starts on CRTC approval of RIP and ends on the Relief Date)</t>
  </si>
  <si>
    <t>PSAPS, 9‑1‑1 Service Providers &amp; TSPs</t>
  </si>
  <si>
    <t>Network Systems &amp; Equipment Readiness (starts on CRTC approval of RIP and ends on the Relief Date)</t>
  </si>
  <si>
    <t>Service Order &amp; Business System Readiness (starts on CRTC approval of RIP and ends on the Relief Date)</t>
  </si>
  <si>
    <t>International Gateway Switch Translations Readiness for new NPA (starts on CRTC approval of RIP and ends on the Relief Date)</t>
  </si>
  <si>
    <t>Int’l TSPs</t>
  </si>
  <si>
    <t>Canadian Local Number Portability Consortium (CLNPC) Database Readiness for new NPA (starts on CRTC approval of RIP and ends on the Relief Date)</t>
  </si>
  <si>
    <t>CLNPC &amp; NPAC</t>
  </si>
  <si>
    <t>Toll Free SMS Database Readiness for new NPA (starts 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</si>
  <si>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</si>
  <si>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</si>
  <si>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</si>
  <si>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</si>
  <si>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TSPs must activate the new NPA in their networks by the start date for the Inter-Carrier Testing Period</t>
  </si>
  <si>
    <t xml:space="preserve">Date by which TSPs must route all calls using 10-digit signalling (i.e., cease use of 7-digit signalling) for local traffic sent to and received from other TSPs (must be completed by the start date for the Inter-Carrier Testing Period) (TSPs may, but are not obligated to, negotiate special routing arrangements on a bilateral basis if required) </t>
  </si>
  <si>
    <t>-</t>
  </si>
  <si>
    <t>Activation date for new NPA Test CO Codes and Test Numbers in network must be completed by the start date for the Inter-Carrier Testing Period)</t>
  </si>
  <si>
    <t>Inter-Carrier Testing Period (subject to Inter-Carrier Network Test Plans) (starts about 3 months prior to the start date for the 7- to 10-Digit dialling transition period)</t>
  </si>
  <si>
    <t>TSPs to submit Progress Report #2 to NITF and CATF (starts on commencement of Inter-Carrier Testing Period)</t>
  </si>
  <si>
    <t>NITF and CATF develop &amp; submit Progress Report #2 to RPC (linked to TSP reports to NITF and CATF)</t>
  </si>
  <si>
    <t>RPC submits Progress Report #2 to CISC/CRTC (linked to NITF and CATF reports)</t>
  </si>
  <si>
    <t>Phase-in of 7- to 10-Digit Dialling Transition Period announcements (starts about 3 months prior to Relief Date and occurs over 1 week)</t>
  </si>
  <si>
    <t>Phase-in of mandatory 10 digit dialling announcements (occurs over 1 week and should be completed at least 1 week prior to Relief Date to address any problems that may arise)</t>
  </si>
  <si>
    <t>17*Nov-2018</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</si>
  <si>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</si>
  <si>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</si>
  <si>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</si>
  <si>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r>
      <t>RPC submits Final Progress Report to CISC/CRTC (linked to NITF and CATF reports) [</t>
    </r>
    <r>
      <rPr>
        <sz val="9"/>
        <color rgb="FFFF0000"/>
        <rFont val="Arial"/>
        <family val="2"/>
      </rPr>
      <t>note: moved this out to after Christmas period]</t>
    </r>
  </si>
  <si>
    <r>
      <t>TSPs disconnect Test Codes &amp; Numbers, and submit Part 1 form to return Test Codes (starts 1 month after Relief Date and allows 1 month for completion) [</t>
    </r>
    <r>
      <rPr>
        <sz val="9"/>
        <color rgb="FFFF0000"/>
        <rFont val="Arial"/>
        <family val="2"/>
      </rPr>
      <t>note: moved this out to after Christmas period]</t>
    </r>
  </si>
  <si>
    <t>TSPs change Mandatory 10-Digit Dialling Announcement to standard announcement (mandatory announcement is required for a minimum of 3 months) (removal starts about 3 months after Relief Date and must be completed within 1 month)</t>
  </si>
  <si>
    <t>RELIEF IMPLEMENTATION SCHEDULE</t>
  </si>
  <si>
    <t>For an Overlay of new NPA over NPA 506</t>
  </si>
  <si>
    <t>To be completed by RPC.</t>
  </si>
  <si>
    <t>CNA conducts R-NRUF &amp; releases results</t>
  </si>
  <si>
    <t>CRTC issues Telecom Notice of Consultation regarding establishment of an ad hoc Relief Planning Committee (RPC)</t>
  </si>
  <si>
    <t>RPC Chair starts preparing and submitting NPA 506 RPC Chair Reports to the CISC, on an as required basis.</t>
  </si>
  <si>
    <t>RPC Chair</t>
  </si>
  <si>
    <t>CNA announces the date for the initial NPA Relief Planning face-to-face meeting</t>
  </si>
  <si>
    <t>CNA develops and distributes Initial Planning Document (IPD) to RPC &amp; requests contributions</t>
  </si>
  <si>
    <t>CNA chairs initial RPC meeting to start development of Planning Document (PD) &amp; Relief Implementation Plan (RIP) &amp; schedules future meetings/conference calls</t>
  </si>
  <si>
    <t>CNA chairs subsequent RPC meetings/conference calls to finalize PD and RIP</t>
  </si>
  <si>
    <t>The RPC creates Consumer Awareness (CATF) and Network Implementation (NITF) Task Forces</t>
  </si>
  <si>
    <t>CNA forwards PD and RIP to the CISC and CRTC for approval</t>
  </si>
  <si>
    <t>RPC develops the Planning Letter (PL)</t>
  </si>
  <si>
    <t>RPC submits Progress Report #1 to CRTC staff (linked to NITF and CATF reports)</t>
  </si>
  <si>
    <t>iconectiv TRA database updates to add Exchanges to new overlay NPA (starts on the date that the PL is posted to the NANPA web site and must be completed by 6 months prior to the Relief Date)</t>
  </si>
  <si>
    <t>iconectiv TRA</t>
  </si>
  <si>
    <t xml:space="preserve">PSAPS, </t>
  </si>
  <si>
    <t>9‑1‑1 Service Providers &amp; TSPs</t>
  </si>
  <si>
    <t>RPC submits Progress Report #2 to CRTC staff (linked to NITF and CATF reports)</t>
  </si>
  <si>
    <t>TSPs disconnect Test Codes &amp; Numbers, and submit Part 1 form to return Test Codes (starts 1 month after Relief Date and allows 1 month for completion) [note: moved this out to after Christmas period]</t>
  </si>
  <si>
    <t>RPC Chair submits, to the CISC, the final RPC Chair Report indicating that the NPA 506 ad hoc RPC is no longer required.</t>
  </si>
  <si>
    <t>Relief Date</t>
  </si>
  <si>
    <r>
      <t>RPC submits Final Progress Report to CRTC staff (linked to NITF and CATF reports)</t>
    </r>
    <r>
      <rPr>
        <sz val="9"/>
        <color rgb="FFFF0000"/>
        <rFont val="Arial"/>
        <family val="2"/>
      </rPr>
      <t xml:space="preserve"> [note: moved this out to after Christmas period]</t>
    </r>
  </si>
  <si>
    <t>Aug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</si>
</sst>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1009]d\-mmm\-yy;@"/>
    <numFmt numFmtId="166" formatCode="[$-1009]mmmm\ d\,\ yyyy;@"/>
  </numFmts>
  <fonts count="10" x14ac:knownFonts="1">
    <font>
      <sz val="11"/>
      <color theme="1"/>
      <name val="Calibri"/>
      <family val="2"/>
      <scheme val="minor"/>
    </font>
    <font>
      <b/>
      <sz val="9"/>
      <color theme="1"/>
      <name val="Arial"/>
      <family val="2"/>
    </font>
    <font>
      <sz val="9"/>
      <color theme="1"/>
      <name val="Arial"/>
      <family val="2"/>
    </font>
    <font>
      <sz val="9"/>
      <color rgb="FF548DD4"/>
      <name val="Arial"/>
      <family val="2"/>
    </font>
    <font>
      <sz val="9"/>
      <color rgb="FFFF0000"/>
      <name val="Arial"/>
      <family val="2"/>
    </font>
    <font>
      <b/>
      <sz val="11"/>
      <color theme="1"/>
      <name val="Arial"/>
      <family val="2"/>
    </font>
    <font>
      <sz val="11"/>
      <color theme="1"/>
      <name val="Arial"/>
      <family val="2"/>
    </font>
    <font>
      <b/>
      <sz val="9"/>
      <color rgb="FF000000"/>
      <name val="Arial"/>
      <family val="2"/>
    </font>
    <font>
      <sz val="9"/>
      <color rgb="FF000000"/>
      <name val="Arial"/>
      <family val="2"/>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CC"/>
      </patternFill>
    </fill>
  </fills>
  <borders count="2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s>
  <cellStyleXfs count="2">
    <xf numFmtId="0" fontId="0" fillId="0" borderId="0"/>
    <xf numFmtId="0" fontId="9" fillId="3" borderId="7" applyNumberFormat="0" applyFont="0" applyAlignment="0" applyProtection="0"/>
  </cellStyleXfs>
  <cellXfs count="41">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15" fontId="2" fillId="0" borderId="6" xfId="0" applyNumberFormat="1" applyFont="1" applyBorder="1" applyAlignment="1">
      <alignment horizontal="center" vertical="center" wrapText="1"/>
    </xf>
    <xf numFmtId="15"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vertical="center" wrapText="1"/>
    </xf>
    <xf numFmtId="0" fontId="0" fillId="0" borderId="0" xfId="0" applyAlignment="1">
      <alignment horizontal="left"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66" fontId="8" fillId="0" borderId="11" xfId="0" applyNumberFormat="1" applyFont="1" applyFill="1" applyBorder="1" applyAlignment="1">
      <alignment horizontal="right" vertical="center" wrapText="1"/>
    </xf>
    <xf numFmtId="166" fontId="8" fillId="0" borderId="13" xfId="0" applyNumberFormat="1" applyFont="1" applyFill="1" applyBorder="1" applyAlignment="1">
      <alignment horizontal="right" vertical="center" wrapText="1"/>
    </xf>
    <xf numFmtId="0" fontId="7"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164" fontId="8"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166" fontId="8" fillId="0" borderId="10" xfId="0" applyNumberFormat="1" applyFont="1" applyFill="1" applyBorder="1" applyAlignment="1">
      <alignment horizontal="right" vertical="center" wrapText="1"/>
    </xf>
    <xf numFmtId="166" fontId="8" fillId="0" borderId="12" xfId="0" applyNumberFormat="1" applyFont="1" applyFill="1" applyBorder="1" applyAlignment="1">
      <alignment horizontal="right" vertical="center" wrapText="1"/>
    </xf>
    <xf numFmtId="166" fontId="8" fillId="2" borderId="11" xfId="1" applyNumberFormat="1" applyFont="1" applyFill="1" applyBorder="1" applyAlignment="1">
      <alignment horizontal="right" vertical="center" wrapText="1"/>
    </xf>
    <xf numFmtId="165" fontId="0" fillId="3" borderId="7" xfId="1" applyNumberFormat="1" applyFont="1" applyAlignment="1">
      <alignment horizontal="left" wrapText="1"/>
    </xf>
    <xf numFmtId="166" fontId="8" fillId="3" borderId="23" xfId="1" applyNumberFormat="1" applyFont="1" applyBorder="1" applyAlignment="1">
      <alignment horizontal="right" vertical="center" wrapText="1"/>
    </xf>
    <xf numFmtId="166" fontId="8" fillId="3" borderId="24" xfId="1" applyNumberFormat="1" applyFont="1" applyBorder="1" applyAlignment="1">
      <alignment horizontal="right" vertical="center" wrapText="1"/>
    </xf>
    <xf numFmtId="0" fontId="8" fillId="0" borderId="15" xfId="0" applyFont="1" applyBorder="1" applyAlignment="1">
      <alignment horizontal="center" vertical="center" wrapText="1"/>
    </xf>
    <xf numFmtId="0" fontId="8" fillId="0" borderId="18" xfId="0" applyFont="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B54" sqref="B54"/>
    </sheetView>
  </sheetViews>
  <sheetFormatPr defaultColWidth="84.7109375" defaultRowHeight="15" x14ac:dyDescent="0.25"/>
  <cols>
    <col min="1" max="1" width="4.5703125" bestFit="1" customWidth="1"/>
    <col min="3" max="3" width="33.140625" bestFit="1" customWidth="1"/>
    <col min="4" max="4" width="9.28515625" bestFit="1" customWidth="1"/>
    <col min="5" max="5" width="11.28515625" bestFit="1" customWidth="1"/>
  </cols>
  <sheetData>
    <row r="1" spans="1:5" ht="15.75" thickBot="1" x14ac:dyDescent="0.3">
      <c r="A1" s="1" t="s">
        <v>0</v>
      </c>
      <c r="B1" s="2" t="s">
        <v>1</v>
      </c>
      <c r="C1" s="2" t="s">
        <v>2</v>
      </c>
      <c r="D1" s="2" t="s">
        <v>3</v>
      </c>
      <c r="E1" s="2" t="s">
        <v>4</v>
      </c>
    </row>
    <row r="2" spans="1:5" ht="24.75" thickBot="1" x14ac:dyDescent="0.3">
      <c r="A2" s="3">
        <v>1</v>
      </c>
      <c r="B2" s="4" t="s">
        <v>5</v>
      </c>
      <c r="C2" s="5" t="s">
        <v>6</v>
      </c>
      <c r="D2" s="5"/>
      <c r="E2" s="6">
        <v>42440</v>
      </c>
    </row>
    <row r="3" spans="1:5" ht="15.75" thickBot="1" x14ac:dyDescent="0.3">
      <c r="A3" s="7">
        <v>2</v>
      </c>
      <c r="B3" s="8" t="s">
        <v>7</v>
      </c>
      <c r="C3" s="9" t="s">
        <v>6</v>
      </c>
      <c r="D3" s="10">
        <v>42443</v>
      </c>
      <c r="E3" s="10">
        <v>42506</v>
      </c>
    </row>
    <row r="4" spans="1:5" ht="24.75" thickBot="1" x14ac:dyDescent="0.3">
      <c r="A4" s="7">
        <v>3</v>
      </c>
      <c r="B4" s="8" t="s">
        <v>8</v>
      </c>
      <c r="C4" s="9" t="s">
        <v>9</v>
      </c>
      <c r="D4" s="9"/>
      <c r="E4" s="10">
        <v>42521</v>
      </c>
    </row>
    <row r="5" spans="1:5" ht="24.75" thickBot="1" x14ac:dyDescent="0.3">
      <c r="A5" s="7">
        <v>4</v>
      </c>
      <c r="B5" s="8" t="s">
        <v>10</v>
      </c>
      <c r="C5" s="9" t="s">
        <v>6</v>
      </c>
      <c r="D5" s="10">
        <v>42587</v>
      </c>
      <c r="E5" s="10">
        <v>42633</v>
      </c>
    </row>
    <row r="6" spans="1:5" ht="15.75" thickBot="1" x14ac:dyDescent="0.3">
      <c r="A6" s="7">
        <v>5</v>
      </c>
      <c r="B6" s="8" t="s">
        <v>11</v>
      </c>
      <c r="C6" s="9" t="s">
        <v>6</v>
      </c>
      <c r="D6" s="10">
        <v>42521</v>
      </c>
      <c r="E6" s="10">
        <v>42587</v>
      </c>
    </row>
    <row r="7" spans="1:5" ht="15.75" thickBot="1" x14ac:dyDescent="0.3">
      <c r="A7" s="7">
        <v>6</v>
      </c>
      <c r="B7" s="8" t="s">
        <v>12</v>
      </c>
      <c r="C7" s="9" t="s">
        <v>13</v>
      </c>
      <c r="D7" s="10">
        <v>42587</v>
      </c>
      <c r="E7" s="10">
        <v>42626</v>
      </c>
    </row>
    <row r="8" spans="1:5" ht="24.75" thickBot="1" x14ac:dyDescent="0.3">
      <c r="A8" s="7">
        <v>7</v>
      </c>
      <c r="B8" s="8" t="s">
        <v>14</v>
      </c>
      <c r="C8" s="9" t="s">
        <v>15</v>
      </c>
      <c r="D8" s="10">
        <v>42633</v>
      </c>
      <c r="E8" s="9"/>
    </row>
    <row r="9" spans="1:5" ht="36.75" thickBot="1" x14ac:dyDescent="0.3">
      <c r="A9" s="7">
        <v>8</v>
      </c>
      <c r="B9" s="8" t="s">
        <v>16</v>
      </c>
      <c r="C9" s="9" t="s">
        <v>15</v>
      </c>
      <c r="D9" s="10">
        <v>42636</v>
      </c>
      <c r="E9" s="11">
        <v>42664</v>
      </c>
    </row>
    <row r="10" spans="1:5" ht="15.75" thickBot="1" x14ac:dyDescent="0.3">
      <c r="A10" s="7">
        <v>9</v>
      </c>
      <c r="B10" s="8" t="s">
        <v>17</v>
      </c>
      <c r="C10" s="9" t="s">
        <v>6</v>
      </c>
      <c r="D10" s="11">
        <v>42664</v>
      </c>
      <c r="E10" s="11">
        <v>42678</v>
      </c>
    </row>
    <row r="11" spans="1:5" ht="24.75" thickBot="1" x14ac:dyDescent="0.3">
      <c r="A11" s="7">
        <v>10</v>
      </c>
      <c r="B11" s="8" t="s">
        <v>18</v>
      </c>
      <c r="C11" s="9" t="s">
        <v>19</v>
      </c>
      <c r="D11" s="10">
        <v>42521</v>
      </c>
      <c r="E11" s="11">
        <v>42664</v>
      </c>
    </row>
    <row r="12" spans="1:5" ht="15.75" thickBot="1" x14ac:dyDescent="0.3">
      <c r="A12" s="7">
        <v>11</v>
      </c>
      <c r="B12" s="8" t="s">
        <v>20</v>
      </c>
      <c r="C12" s="9" t="s">
        <v>9</v>
      </c>
      <c r="D12" s="11">
        <v>42678</v>
      </c>
      <c r="E12" s="11">
        <v>42769</v>
      </c>
    </row>
    <row r="13" spans="1:5" ht="15.75" thickBot="1" x14ac:dyDescent="0.3">
      <c r="A13" s="7">
        <v>12</v>
      </c>
      <c r="B13" s="8" t="s">
        <v>21</v>
      </c>
      <c r="C13" s="9" t="s">
        <v>6</v>
      </c>
      <c r="D13" s="11">
        <v>42769</v>
      </c>
      <c r="E13" s="11">
        <v>42783</v>
      </c>
    </row>
    <row r="14" spans="1:5" ht="15.75" thickBot="1" x14ac:dyDescent="0.3">
      <c r="A14" s="7"/>
      <c r="B14" s="8"/>
      <c r="C14" s="9"/>
      <c r="D14" s="12"/>
      <c r="E14" s="12"/>
    </row>
    <row r="15" spans="1:5" ht="15.75" thickBot="1" x14ac:dyDescent="0.3">
      <c r="A15" s="7"/>
      <c r="B15" s="8"/>
      <c r="C15" s="9"/>
      <c r="D15" s="12"/>
      <c r="E15" s="12"/>
    </row>
    <row r="16" spans="1:5" ht="15.75" thickBot="1" x14ac:dyDescent="0.3">
      <c r="A16" s="7"/>
      <c r="B16" s="8"/>
      <c r="C16" s="9"/>
      <c r="D16" s="12"/>
      <c r="E16" s="12"/>
    </row>
    <row r="17" spans="1:5" ht="24.75" thickBot="1" x14ac:dyDescent="0.3">
      <c r="A17" s="7">
        <v>16</v>
      </c>
      <c r="B17" s="8" t="s">
        <v>22</v>
      </c>
      <c r="C17" s="9" t="s">
        <v>23</v>
      </c>
      <c r="D17" s="11">
        <v>42769</v>
      </c>
      <c r="E17" s="11">
        <v>43428</v>
      </c>
    </row>
    <row r="18" spans="1:5" ht="36.75" thickBot="1" x14ac:dyDescent="0.3">
      <c r="A18" s="7">
        <v>17</v>
      </c>
      <c r="B18" s="8" t="s">
        <v>24</v>
      </c>
      <c r="C18" s="9" t="s">
        <v>23</v>
      </c>
      <c r="D18" s="11">
        <v>42769</v>
      </c>
      <c r="E18" s="11">
        <v>42790</v>
      </c>
    </row>
    <row r="19" spans="1:5" ht="24.75" thickBot="1" x14ac:dyDescent="0.3">
      <c r="A19" s="7">
        <v>18</v>
      </c>
      <c r="B19" s="8" t="s">
        <v>25</v>
      </c>
      <c r="C19" s="9" t="s">
        <v>6</v>
      </c>
      <c r="D19" s="11">
        <v>42769</v>
      </c>
      <c r="E19" s="11">
        <v>42879</v>
      </c>
    </row>
    <row r="20" spans="1:5" ht="15.75" thickBot="1" x14ac:dyDescent="0.3">
      <c r="A20" s="7">
        <v>19</v>
      </c>
      <c r="B20" s="8" t="s">
        <v>26</v>
      </c>
      <c r="C20" s="9" t="s">
        <v>6</v>
      </c>
      <c r="D20" s="11">
        <v>42769</v>
      </c>
      <c r="E20" s="11">
        <v>42879</v>
      </c>
    </row>
    <row r="21" spans="1:5" ht="15.75" thickBot="1" x14ac:dyDescent="0.3">
      <c r="A21" s="7">
        <v>20</v>
      </c>
      <c r="B21" s="8" t="s">
        <v>27</v>
      </c>
      <c r="C21" s="9" t="s">
        <v>28</v>
      </c>
      <c r="D21" s="11">
        <v>42879</v>
      </c>
      <c r="E21" s="11">
        <v>42893</v>
      </c>
    </row>
    <row r="22" spans="1:5" ht="24.75" thickBot="1" x14ac:dyDescent="0.3">
      <c r="A22" s="7">
        <v>21</v>
      </c>
      <c r="B22" s="8" t="s">
        <v>29</v>
      </c>
      <c r="C22" s="9" t="s">
        <v>23</v>
      </c>
      <c r="D22" s="11">
        <v>42790</v>
      </c>
      <c r="E22" s="11">
        <v>43428</v>
      </c>
    </row>
    <row r="23" spans="1:5" ht="48.75" thickBot="1" x14ac:dyDescent="0.3">
      <c r="A23" s="7">
        <v>22</v>
      </c>
      <c r="B23" s="8" t="s">
        <v>30</v>
      </c>
      <c r="C23" s="9" t="s">
        <v>23</v>
      </c>
      <c r="D23" s="11">
        <v>42790</v>
      </c>
      <c r="E23" s="11">
        <v>42879</v>
      </c>
    </row>
    <row r="24" spans="1:5" ht="24.75" thickBot="1" x14ac:dyDescent="0.3">
      <c r="A24" s="7">
        <v>23</v>
      </c>
      <c r="B24" s="8" t="s">
        <v>31</v>
      </c>
      <c r="C24" s="9" t="s">
        <v>23</v>
      </c>
      <c r="D24" s="11">
        <v>42879</v>
      </c>
      <c r="E24" s="11">
        <v>42893</v>
      </c>
    </row>
    <row r="25" spans="1:5" ht="15.75" thickBot="1" x14ac:dyDescent="0.3">
      <c r="A25" s="7">
        <v>24</v>
      </c>
      <c r="B25" s="8" t="s">
        <v>32</v>
      </c>
      <c r="C25" s="9" t="s">
        <v>33</v>
      </c>
      <c r="D25" s="11">
        <v>42893</v>
      </c>
      <c r="E25" s="11">
        <v>42907</v>
      </c>
    </row>
    <row r="26" spans="1:5" ht="15.75" thickBot="1" x14ac:dyDescent="0.3">
      <c r="A26" s="7">
        <v>25</v>
      </c>
      <c r="B26" s="8" t="s">
        <v>34</v>
      </c>
      <c r="C26" s="9" t="s">
        <v>13</v>
      </c>
      <c r="D26" s="11">
        <v>42907</v>
      </c>
      <c r="E26" s="11">
        <v>42921</v>
      </c>
    </row>
    <row r="27" spans="1:5" ht="24.75" thickBot="1" x14ac:dyDescent="0.3">
      <c r="A27" s="7">
        <v>26</v>
      </c>
      <c r="B27" s="8" t="s">
        <v>35</v>
      </c>
      <c r="C27" s="9" t="s">
        <v>36</v>
      </c>
      <c r="D27" s="11">
        <v>42893</v>
      </c>
      <c r="E27" s="11">
        <v>43244</v>
      </c>
    </row>
    <row r="28" spans="1:5" ht="60.75" thickBot="1" x14ac:dyDescent="0.3">
      <c r="A28" s="7">
        <v>27</v>
      </c>
      <c r="B28" s="8" t="s">
        <v>37</v>
      </c>
      <c r="C28" s="9" t="s">
        <v>38</v>
      </c>
      <c r="D28" s="11">
        <v>42769</v>
      </c>
      <c r="E28" s="11">
        <v>43428</v>
      </c>
    </row>
    <row r="29" spans="1:5" ht="24.75" thickBot="1" x14ac:dyDescent="0.3">
      <c r="A29" s="7">
        <v>28</v>
      </c>
      <c r="B29" s="8" t="s">
        <v>39</v>
      </c>
      <c r="C29" s="9" t="s">
        <v>40</v>
      </c>
      <c r="D29" s="11">
        <v>42769</v>
      </c>
      <c r="E29" s="11">
        <v>43428</v>
      </c>
    </row>
    <row r="30" spans="1:5" ht="24.75" thickBot="1" x14ac:dyDescent="0.3">
      <c r="A30" s="7">
        <v>29</v>
      </c>
      <c r="B30" s="8" t="s">
        <v>41</v>
      </c>
      <c r="C30" s="9" t="s">
        <v>42</v>
      </c>
      <c r="D30" s="11">
        <v>42769</v>
      </c>
      <c r="E30" s="11">
        <v>43428</v>
      </c>
    </row>
    <row r="31" spans="1:5" ht="24.75" thickBot="1" x14ac:dyDescent="0.3">
      <c r="A31" s="7">
        <v>30</v>
      </c>
      <c r="B31" s="8" t="s">
        <v>43</v>
      </c>
      <c r="C31" s="9" t="s">
        <v>23</v>
      </c>
      <c r="D31" s="11">
        <v>42769</v>
      </c>
      <c r="E31" s="11">
        <v>43428</v>
      </c>
    </row>
    <row r="32" spans="1:5" ht="36.75" thickBot="1" x14ac:dyDescent="0.3">
      <c r="A32" s="7">
        <v>31</v>
      </c>
      <c r="B32" s="8" t="s">
        <v>44</v>
      </c>
      <c r="C32" s="9" t="s">
        <v>45</v>
      </c>
      <c r="D32" s="11">
        <v>42769</v>
      </c>
      <c r="E32" s="11">
        <v>43428</v>
      </c>
    </row>
    <row r="33" spans="1:5" ht="24.75" thickBot="1" x14ac:dyDescent="0.3">
      <c r="A33" s="7">
        <v>32</v>
      </c>
      <c r="B33" s="8" t="s">
        <v>46</v>
      </c>
      <c r="C33" s="9" t="s">
        <v>47</v>
      </c>
      <c r="D33" s="11">
        <v>42769</v>
      </c>
      <c r="E33" s="11">
        <v>43428</v>
      </c>
    </row>
    <row r="34" spans="1:5" ht="24.75" thickBot="1" x14ac:dyDescent="0.3">
      <c r="A34" s="7">
        <v>33</v>
      </c>
      <c r="B34" s="8" t="s">
        <v>48</v>
      </c>
      <c r="C34" s="9" t="s">
        <v>23</v>
      </c>
      <c r="D34" s="11">
        <v>42769</v>
      </c>
      <c r="E34" s="11">
        <v>43428</v>
      </c>
    </row>
    <row r="35" spans="1:5" ht="24.75" thickBot="1" x14ac:dyDescent="0.3">
      <c r="A35" s="7">
        <v>34</v>
      </c>
      <c r="B35" s="8" t="s">
        <v>49</v>
      </c>
      <c r="C35" s="9" t="s">
        <v>23</v>
      </c>
      <c r="D35" s="11">
        <v>42769</v>
      </c>
      <c r="E35" s="11">
        <v>43428</v>
      </c>
    </row>
    <row r="36" spans="1:5" ht="24.75" thickBot="1" x14ac:dyDescent="0.3">
      <c r="A36" s="7">
        <v>35</v>
      </c>
      <c r="B36" s="8" t="s">
        <v>50</v>
      </c>
      <c r="C36" s="9" t="s">
        <v>51</v>
      </c>
      <c r="D36" s="11">
        <v>42769</v>
      </c>
      <c r="E36" s="11">
        <v>43428</v>
      </c>
    </row>
    <row r="37" spans="1:5" ht="24.75" thickBot="1" x14ac:dyDescent="0.3">
      <c r="A37" s="7">
        <v>36</v>
      </c>
      <c r="B37" s="8" t="s">
        <v>52</v>
      </c>
      <c r="C37" s="9" t="s">
        <v>53</v>
      </c>
      <c r="D37" s="11">
        <v>42769</v>
      </c>
      <c r="E37" s="11">
        <v>43428</v>
      </c>
    </row>
    <row r="38" spans="1:5" ht="24.75" thickBot="1" x14ac:dyDescent="0.3">
      <c r="A38" s="7">
        <v>37</v>
      </c>
      <c r="B38" s="8" t="s">
        <v>54</v>
      </c>
      <c r="C38" s="9" t="s">
        <v>55</v>
      </c>
      <c r="D38" s="11">
        <v>42769</v>
      </c>
      <c r="E38" s="11">
        <v>43428</v>
      </c>
    </row>
    <row r="39" spans="1:5" ht="36.75" thickBot="1" x14ac:dyDescent="0.3">
      <c r="A39" s="7">
        <v>38</v>
      </c>
      <c r="B39" s="8" t="s">
        <v>56</v>
      </c>
      <c r="C39" s="9" t="s">
        <v>23</v>
      </c>
      <c r="D39" s="11">
        <v>43063</v>
      </c>
      <c r="E39" s="11">
        <v>43178</v>
      </c>
    </row>
    <row r="40" spans="1:5" ht="36.75" thickBot="1" x14ac:dyDescent="0.3">
      <c r="A40" s="7">
        <v>39</v>
      </c>
      <c r="B40" s="8" t="s">
        <v>57</v>
      </c>
      <c r="C40" s="9" t="s">
        <v>58</v>
      </c>
      <c r="D40" s="11">
        <v>42769</v>
      </c>
      <c r="E40" s="11">
        <v>43244</v>
      </c>
    </row>
    <row r="41" spans="1:5" ht="24.75" thickBot="1" x14ac:dyDescent="0.3">
      <c r="A41" s="7">
        <v>40</v>
      </c>
      <c r="B41" s="8" t="s">
        <v>59</v>
      </c>
      <c r="C41" s="9" t="s">
        <v>23</v>
      </c>
      <c r="D41" s="11">
        <v>42769</v>
      </c>
      <c r="E41" s="11">
        <v>43244</v>
      </c>
    </row>
    <row r="42" spans="1:5" ht="48.75" thickBot="1" x14ac:dyDescent="0.3">
      <c r="A42" s="7">
        <v>41</v>
      </c>
      <c r="B42" s="8" t="s">
        <v>60</v>
      </c>
      <c r="C42" s="9" t="s">
        <v>23</v>
      </c>
      <c r="D42" s="12" t="s">
        <v>61</v>
      </c>
      <c r="E42" s="11">
        <v>43244</v>
      </c>
    </row>
    <row r="43" spans="1:5" ht="24.75" thickBot="1" x14ac:dyDescent="0.3">
      <c r="A43" s="7">
        <v>42</v>
      </c>
      <c r="B43" s="8" t="s">
        <v>62</v>
      </c>
      <c r="C43" s="9" t="s">
        <v>23</v>
      </c>
      <c r="D43" s="12" t="s">
        <v>61</v>
      </c>
      <c r="E43" s="11">
        <v>43244</v>
      </c>
    </row>
    <row r="44" spans="1:5" ht="24.75" thickBot="1" x14ac:dyDescent="0.3">
      <c r="A44" s="7">
        <v>43</v>
      </c>
      <c r="B44" s="8" t="s">
        <v>63</v>
      </c>
      <c r="C44" s="9" t="s">
        <v>58</v>
      </c>
      <c r="D44" s="11">
        <v>43244</v>
      </c>
      <c r="E44" s="11">
        <v>43428</v>
      </c>
    </row>
    <row r="45" spans="1:5" ht="24.75" thickBot="1" x14ac:dyDescent="0.3">
      <c r="A45" s="7">
        <v>44</v>
      </c>
      <c r="B45" s="8" t="s">
        <v>64</v>
      </c>
      <c r="C45" s="9" t="s">
        <v>23</v>
      </c>
      <c r="D45" s="11">
        <v>43244</v>
      </c>
      <c r="E45" s="11">
        <v>43258</v>
      </c>
    </row>
    <row r="46" spans="1:5" ht="15.75" thickBot="1" x14ac:dyDescent="0.3">
      <c r="A46" s="7">
        <v>45</v>
      </c>
      <c r="B46" s="8" t="s">
        <v>65</v>
      </c>
      <c r="C46" s="9" t="s">
        <v>33</v>
      </c>
      <c r="D46" s="11">
        <v>43258</v>
      </c>
      <c r="E46" s="11">
        <v>43272</v>
      </c>
    </row>
    <row r="47" spans="1:5" ht="15.75" thickBot="1" x14ac:dyDescent="0.3">
      <c r="A47" s="7">
        <v>46</v>
      </c>
      <c r="B47" s="8" t="s">
        <v>66</v>
      </c>
      <c r="C47" s="9" t="s">
        <v>13</v>
      </c>
      <c r="D47" s="11">
        <v>43272</v>
      </c>
      <c r="E47" s="11">
        <v>43286</v>
      </c>
    </row>
    <row r="48" spans="1:5" ht="24.75" thickBot="1" x14ac:dyDescent="0.3">
      <c r="A48" s="7">
        <v>47</v>
      </c>
      <c r="B48" s="8" t="s">
        <v>67</v>
      </c>
      <c r="C48" s="9" t="s">
        <v>23</v>
      </c>
      <c r="D48" s="11">
        <v>43329</v>
      </c>
      <c r="E48" s="11">
        <v>43336</v>
      </c>
    </row>
    <row r="49" spans="1:5" ht="24.75" thickBot="1" x14ac:dyDescent="0.3">
      <c r="A49" s="7">
        <v>48</v>
      </c>
      <c r="B49" s="8" t="s">
        <v>68</v>
      </c>
      <c r="C49" s="9" t="s">
        <v>23</v>
      </c>
      <c r="D49" s="11">
        <v>43414</v>
      </c>
      <c r="E49" s="12" t="s">
        <v>69</v>
      </c>
    </row>
    <row r="50" spans="1:5" ht="15.75" thickBot="1" x14ac:dyDescent="0.3">
      <c r="A50" s="7">
        <v>49</v>
      </c>
      <c r="B50" s="8" t="s">
        <v>70</v>
      </c>
      <c r="C50" s="9"/>
      <c r="D50" s="12" t="s">
        <v>61</v>
      </c>
      <c r="E50" s="11">
        <v>43428</v>
      </c>
    </row>
    <row r="51" spans="1:5" ht="24.75" thickBot="1" x14ac:dyDescent="0.3">
      <c r="A51" s="7">
        <v>50</v>
      </c>
      <c r="B51" s="8" t="s">
        <v>71</v>
      </c>
      <c r="C51" s="9" t="s">
        <v>23</v>
      </c>
      <c r="D51" s="11">
        <v>43428</v>
      </c>
      <c r="E51" s="11">
        <v>43441</v>
      </c>
    </row>
    <row r="52" spans="1:5" ht="24.75" thickBot="1" x14ac:dyDescent="0.3">
      <c r="A52" s="7">
        <v>51</v>
      </c>
      <c r="B52" s="8" t="s">
        <v>72</v>
      </c>
      <c r="C52" s="9" t="s">
        <v>33</v>
      </c>
      <c r="D52" s="11">
        <v>43441</v>
      </c>
      <c r="E52" s="11">
        <v>43448</v>
      </c>
    </row>
    <row r="53" spans="1:5" ht="24.75" thickBot="1" x14ac:dyDescent="0.3">
      <c r="A53" s="7">
        <v>52</v>
      </c>
      <c r="B53" s="8" t="s">
        <v>73</v>
      </c>
      <c r="C53" s="9" t="s">
        <v>13</v>
      </c>
      <c r="D53" s="11">
        <v>43448</v>
      </c>
      <c r="E53" s="11">
        <v>43472</v>
      </c>
    </row>
    <row r="54" spans="1:5" ht="24.75" thickBot="1" x14ac:dyDescent="0.3">
      <c r="A54" s="7">
        <v>53</v>
      </c>
      <c r="B54" s="8" t="s">
        <v>74</v>
      </c>
      <c r="C54" s="9" t="s">
        <v>23</v>
      </c>
      <c r="D54" s="11">
        <v>43467</v>
      </c>
      <c r="E54" s="11">
        <v>43498</v>
      </c>
    </row>
    <row r="55" spans="1:5" ht="36.75" thickBot="1" x14ac:dyDescent="0.3">
      <c r="A55" s="7">
        <v>54</v>
      </c>
      <c r="B55" s="8" t="s">
        <v>75</v>
      </c>
      <c r="C55" s="9" t="s">
        <v>23</v>
      </c>
      <c r="D55" s="11">
        <v>43498</v>
      </c>
      <c r="E55" s="11">
        <v>43526</v>
      </c>
    </row>
  </sheetData>
  <autoFilter ref="A1:E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zoomScaleNormal="100" workbookViewId="0">
      <selection activeCell="B3" sqref="B3"/>
    </sheetView>
  </sheetViews>
  <sheetFormatPr defaultColWidth="101.42578125" defaultRowHeight="15" x14ac:dyDescent="0.25"/>
  <cols>
    <col min="1" max="1" width="13" customWidth="1"/>
    <col min="3" max="3" width="26.5703125" bestFit="1" customWidth="1"/>
    <col min="4" max="5" width="17.28515625" bestFit="1" customWidth="1"/>
  </cols>
  <sheetData>
    <row r="1" spans="1:5" x14ac:dyDescent="0.25">
      <c r="A1" s="39" t="s">
        <v>76</v>
      </c>
      <c r="B1" s="40"/>
      <c r="C1" s="40"/>
      <c r="D1" s="40"/>
      <c r="E1" s="40"/>
    </row>
    <row r="2" spans="1:5" x14ac:dyDescent="0.25">
      <c r="A2" s="39" t="s">
        <v>77</v>
      </c>
      <c r="B2" s="40"/>
      <c r="C2" s="40"/>
      <c r="D2" s="40"/>
      <c r="E2" s="40"/>
    </row>
    <row r="3" spans="1:5" x14ac:dyDescent="0.25">
      <c r="A3" s="14" t="s">
        <v>98</v>
      </c>
      <c r="B3" s="34">
        <v>44156</v>
      </c>
      <c r="C3" s="15"/>
      <c r="D3" s="15"/>
      <c r="E3" s="15"/>
    </row>
    <row r="4" spans="1:5" x14ac:dyDescent="0.25">
      <c r="A4" s="39" t="s">
        <v>78</v>
      </c>
      <c r="B4" s="40"/>
      <c r="C4" s="40"/>
      <c r="D4" s="40"/>
      <c r="E4" s="40"/>
    </row>
    <row r="5" spans="1:5" ht="15.75" thickBot="1" x14ac:dyDescent="0.3">
      <c r="A5" s="13"/>
    </row>
    <row r="6" spans="1:5" x14ac:dyDescent="0.25">
      <c r="A6" s="20" t="s">
        <v>0</v>
      </c>
      <c r="B6" s="23" t="s">
        <v>1</v>
      </c>
      <c r="C6" s="27" t="s">
        <v>2</v>
      </c>
      <c r="D6" s="16" t="s">
        <v>3</v>
      </c>
      <c r="E6" s="17" t="s">
        <v>4</v>
      </c>
    </row>
    <row r="7" spans="1:5" ht="24" x14ac:dyDescent="0.25">
      <c r="A7" s="21">
        <v>1</v>
      </c>
      <c r="B7" s="24" t="s">
        <v>5</v>
      </c>
      <c r="C7" s="28" t="s">
        <v>6</v>
      </c>
      <c r="D7" s="31"/>
      <c r="E7" s="18">
        <v>42440</v>
      </c>
    </row>
    <row r="8" spans="1:5" x14ac:dyDescent="0.25">
      <c r="A8" s="21">
        <v>2</v>
      </c>
      <c r="B8" s="24" t="s">
        <v>79</v>
      </c>
      <c r="C8" s="28" t="s">
        <v>6</v>
      </c>
      <c r="D8" s="31">
        <v>42541</v>
      </c>
      <c r="E8" s="18">
        <v>42655</v>
      </c>
    </row>
    <row r="9" spans="1:5" x14ac:dyDescent="0.25">
      <c r="A9" s="21">
        <v>3</v>
      </c>
      <c r="B9" s="24" t="s">
        <v>80</v>
      </c>
      <c r="C9" s="28" t="s">
        <v>9</v>
      </c>
      <c r="D9" s="31"/>
      <c r="E9" s="18">
        <v>42521</v>
      </c>
    </row>
    <row r="10" spans="1:5" x14ac:dyDescent="0.25">
      <c r="A10" s="21">
        <v>4</v>
      </c>
      <c r="B10" s="25" t="s">
        <v>81</v>
      </c>
      <c r="C10" s="28" t="s">
        <v>82</v>
      </c>
      <c r="D10" s="31">
        <v>42522</v>
      </c>
      <c r="E10" s="18"/>
    </row>
    <row r="11" spans="1:5" x14ac:dyDescent="0.25">
      <c r="A11" s="21">
        <v>5</v>
      </c>
      <c r="B11" s="24" t="s">
        <v>83</v>
      </c>
      <c r="C11" s="28" t="s">
        <v>6</v>
      </c>
      <c r="D11" s="31">
        <v>42803</v>
      </c>
      <c r="E11" s="18"/>
    </row>
    <row r="12" spans="1:5" x14ac:dyDescent="0.25">
      <c r="A12" s="21">
        <v>6</v>
      </c>
      <c r="B12" s="24" t="s">
        <v>84</v>
      </c>
      <c r="C12" s="28" t="s">
        <v>6</v>
      </c>
      <c r="D12" s="31">
        <v>42916</v>
      </c>
      <c r="E12" s="18"/>
    </row>
    <row r="13" spans="1:5" x14ac:dyDescent="0.25">
      <c r="A13" s="21">
        <v>7</v>
      </c>
      <c r="B13" s="24" t="s">
        <v>12</v>
      </c>
      <c r="C13" s="28" t="s">
        <v>13</v>
      </c>
      <c r="D13" s="31">
        <f>D12</f>
        <v>42916</v>
      </c>
      <c r="E13" s="18" t="s">
        <v>100</v>
      </c>
    </row>
    <row r="14" spans="1:5" ht="24" x14ac:dyDescent="0.25">
      <c r="A14" s="21">
        <v>8</v>
      </c>
      <c r="B14" s="24" t="s">
        <v>85</v>
      </c>
      <c r="C14" s="28" t="s">
        <v>15</v>
      </c>
      <c r="D14" s="31">
        <v>42990</v>
      </c>
      <c r="E14" s="18">
        <v>42992</v>
      </c>
    </row>
    <row r="15" spans="1:5" x14ac:dyDescent="0.25">
      <c r="A15" s="21">
        <v>9</v>
      </c>
      <c r="B15" s="24" t="s">
        <v>86</v>
      </c>
      <c r="C15" s="28" t="s">
        <v>15</v>
      </c>
      <c r="D15" s="35">
        <f>E14</f>
        <v>42992</v>
      </c>
      <c r="E15" s="36">
        <f>D15+365</f>
        <v>43357</v>
      </c>
    </row>
    <row r="16" spans="1:5" x14ac:dyDescent="0.25">
      <c r="A16" s="21">
        <v>10</v>
      </c>
      <c r="B16" s="24" t="s">
        <v>87</v>
      </c>
      <c r="C16" s="28" t="s">
        <v>13</v>
      </c>
      <c r="D16" s="31">
        <f>E15</f>
        <v>43357</v>
      </c>
      <c r="E16" s="18">
        <f>D16+28</f>
        <v>43385</v>
      </c>
    </row>
    <row r="17" spans="1:5" x14ac:dyDescent="0.25">
      <c r="A17" s="21">
        <v>11</v>
      </c>
      <c r="B17" s="24" t="s">
        <v>88</v>
      </c>
      <c r="C17" s="28" t="s">
        <v>6</v>
      </c>
      <c r="D17" s="31">
        <f>E16</f>
        <v>43385</v>
      </c>
      <c r="E17" s="18">
        <f>D17+14</f>
        <v>43399</v>
      </c>
    </row>
    <row r="18" spans="1:5" ht="24" x14ac:dyDescent="0.25">
      <c r="A18" s="21">
        <v>12</v>
      </c>
      <c r="B18" s="24" t="s">
        <v>18</v>
      </c>
      <c r="C18" s="28" t="s">
        <v>19</v>
      </c>
      <c r="D18" s="31">
        <f>E18-(5*30.5)</f>
        <v>43232.5</v>
      </c>
      <c r="E18" s="18">
        <f>D17</f>
        <v>43385</v>
      </c>
    </row>
    <row r="19" spans="1:5" x14ac:dyDescent="0.25">
      <c r="A19" s="21">
        <v>13</v>
      </c>
      <c r="B19" s="24" t="s">
        <v>20</v>
      </c>
      <c r="C19" s="28" t="s">
        <v>9</v>
      </c>
      <c r="D19" s="31">
        <f>E17</f>
        <v>43399</v>
      </c>
      <c r="E19" s="18">
        <f>D19+90</f>
        <v>43489</v>
      </c>
    </row>
    <row r="20" spans="1:5" x14ac:dyDescent="0.25">
      <c r="A20" s="21">
        <v>14</v>
      </c>
      <c r="B20" s="24" t="s">
        <v>21</v>
      </c>
      <c r="C20" s="28" t="s">
        <v>6</v>
      </c>
      <c r="D20" s="31">
        <f>E19</f>
        <v>43489</v>
      </c>
      <c r="E20" s="18">
        <f>D20+14</f>
        <v>43503</v>
      </c>
    </row>
    <row r="21" spans="1:5" x14ac:dyDescent="0.25">
      <c r="A21" s="21">
        <v>15</v>
      </c>
      <c r="B21" s="24" t="s">
        <v>89</v>
      </c>
      <c r="C21" s="28" t="s">
        <v>13</v>
      </c>
      <c r="D21" s="31">
        <f>E20</f>
        <v>43503</v>
      </c>
      <c r="E21" s="18">
        <f>D21+14</f>
        <v>43517</v>
      </c>
    </row>
    <row r="22" spans="1:5" ht="24" x14ac:dyDescent="0.25">
      <c r="A22" s="21">
        <v>16</v>
      </c>
      <c r="B22" s="24" t="s">
        <v>22</v>
      </c>
      <c r="C22" s="28" t="s">
        <v>23</v>
      </c>
      <c r="D22" s="31">
        <f>D20</f>
        <v>43489</v>
      </c>
      <c r="E22" s="18">
        <f t="shared" ref="E22" si="0">$E$56</f>
        <v>44156</v>
      </c>
    </row>
    <row r="23" spans="1:5" ht="36" x14ac:dyDescent="0.25">
      <c r="A23" s="21">
        <v>17</v>
      </c>
      <c r="B23" s="24" t="s">
        <v>24</v>
      </c>
      <c r="C23" s="28" t="s">
        <v>23</v>
      </c>
      <c r="D23" s="31">
        <f t="shared" ref="D23:D25" si="1">$D$47</f>
        <v>43495.7</v>
      </c>
      <c r="E23" s="18">
        <f>$D$28</f>
        <v>43515.199999999997</v>
      </c>
    </row>
    <row r="24" spans="1:5" ht="24" x14ac:dyDescent="0.25">
      <c r="A24" s="21">
        <v>18</v>
      </c>
      <c r="B24" s="24" t="s">
        <v>25</v>
      </c>
      <c r="C24" s="28" t="s">
        <v>6</v>
      </c>
      <c r="D24" s="31">
        <f t="shared" si="1"/>
        <v>43495.7</v>
      </c>
      <c r="E24" s="18">
        <f>$E$28</f>
        <v>43606.7</v>
      </c>
    </row>
    <row r="25" spans="1:5" x14ac:dyDescent="0.25">
      <c r="A25" s="21">
        <v>19</v>
      </c>
      <c r="B25" s="24" t="s">
        <v>26</v>
      </c>
      <c r="C25" s="28" t="s">
        <v>6</v>
      </c>
      <c r="D25" s="31">
        <f t="shared" si="1"/>
        <v>43495.7</v>
      </c>
      <c r="E25" s="18">
        <f>$E$28</f>
        <v>43606.7</v>
      </c>
    </row>
    <row r="26" spans="1:5" x14ac:dyDescent="0.25">
      <c r="A26" s="21">
        <v>20</v>
      </c>
      <c r="B26" s="24" t="s">
        <v>27</v>
      </c>
      <c r="C26" s="28" t="s">
        <v>28</v>
      </c>
      <c r="D26" s="31">
        <f>$E$28</f>
        <v>43606.7</v>
      </c>
      <c r="E26" s="18">
        <f>$D$30</f>
        <v>43620.7</v>
      </c>
    </row>
    <row r="27" spans="1:5" ht="24" x14ac:dyDescent="0.25">
      <c r="A27" s="21">
        <v>21</v>
      </c>
      <c r="B27" s="24" t="s">
        <v>29</v>
      </c>
      <c r="C27" s="28" t="s">
        <v>23</v>
      </c>
      <c r="D27" s="31">
        <f>$D$28</f>
        <v>43515.199999999997</v>
      </c>
      <c r="E27" s="18">
        <f t="shared" ref="E27" si="2">$E$56</f>
        <v>44156</v>
      </c>
    </row>
    <row r="28" spans="1:5" ht="36" x14ac:dyDescent="0.25">
      <c r="A28" s="21">
        <v>22</v>
      </c>
      <c r="B28" s="24" t="s">
        <v>30</v>
      </c>
      <c r="C28" s="28" t="s">
        <v>23</v>
      </c>
      <c r="D28" s="31">
        <f>E28-(3*30.5)</f>
        <v>43515.199999999997</v>
      </c>
      <c r="E28" s="18">
        <f>D29</f>
        <v>43606.7</v>
      </c>
    </row>
    <row r="29" spans="1:5" ht="24" x14ac:dyDescent="0.25">
      <c r="A29" s="21">
        <v>23</v>
      </c>
      <c r="B29" s="24" t="s">
        <v>31</v>
      </c>
      <c r="C29" s="28" t="s">
        <v>23</v>
      </c>
      <c r="D29" s="31">
        <f>E32-366</f>
        <v>43606.7</v>
      </c>
      <c r="E29" s="18">
        <f>D29+14</f>
        <v>43620.7</v>
      </c>
    </row>
    <row r="30" spans="1:5" x14ac:dyDescent="0.25">
      <c r="A30" s="21">
        <v>24</v>
      </c>
      <c r="B30" s="24" t="s">
        <v>32</v>
      </c>
      <c r="C30" s="28" t="s">
        <v>33</v>
      </c>
      <c r="D30" s="31">
        <f>E29</f>
        <v>43620.7</v>
      </c>
      <c r="E30" s="18">
        <f>D30+14</f>
        <v>43634.7</v>
      </c>
    </row>
    <row r="31" spans="1:5" x14ac:dyDescent="0.25">
      <c r="A31" s="21">
        <v>25</v>
      </c>
      <c r="B31" s="24" t="s">
        <v>90</v>
      </c>
      <c r="C31" s="28" t="s">
        <v>13</v>
      </c>
      <c r="D31" s="31">
        <f>E30</f>
        <v>43634.7</v>
      </c>
      <c r="E31" s="18">
        <f>D31+14</f>
        <v>43648.7</v>
      </c>
    </row>
    <row r="32" spans="1:5" ht="24" x14ac:dyDescent="0.25">
      <c r="A32" s="21">
        <v>26</v>
      </c>
      <c r="B32" s="24" t="s">
        <v>91</v>
      </c>
      <c r="C32" s="28" t="s">
        <v>92</v>
      </c>
      <c r="D32" s="31">
        <f>D30</f>
        <v>43620.7</v>
      </c>
      <c r="E32" s="18">
        <f>$D$50</f>
        <v>43972.7</v>
      </c>
    </row>
    <row r="33" spans="1:5" ht="48" x14ac:dyDescent="0.25">
      <c r="A33" s="21">
        <v>27</v>
      </c>
      <c r="B33" s="24" t="s">
        <v>37</v>
      </c>
      <c r="C33" s="28" t="s">
        <v>38</v>
      </c>
      <c r="D33" s="31">
        <f t="shared" ref="D33:D35" si="3">$D$47</f>
        <v>43495.7</v>
      </c>
      <c r="E33" s="18">
        <f t="shared" ref="E33:E35" si="4">$E$56</f>
        <v>44156</v>
      </c>
    </row>
    <row r="34" spans="1:5" x14ac:dyDescent="0.25">
      <c r="A34" s="21">
        <v>28</v>
      </c>
      <c r="B34" s="24" t="s">
        <v>39</v>
      </c>
      <c r="C34" s="28" t="s">
        <v>40</v>
      </c>
      <c r="D34" s="31">
        <f t="shared" si="3"/>
        <v>43495.7</v>
      </c>
      <c r="E34" s="18">
        <f t="shared" si="4"/>
        <v>44156</v>
      </c>
    </row>
    <row r="35" spans="1:5" ht="24" x14ac:dyDescent="0.25">
      <c r="A35" s="21">
        <v>29</v>
      </c>
      <c r="B35" s="24" t="s">
        <v>41</v>
      </c>
      <c r="C35" s="28" t="s">
        <v>42</v>
      </c>
      <c r="D35" s="31">
        <f t="shared" si="3"/>
        <v>43495.7</v>
      </c>
      <c r="E35" s="18">
        <f t="shared" si="4"/>
        <v>44156</v>
      </c>
    </row>
    <row r="36" spans="1:5" x14ac:dyDescent="0.25">
      <c r="A36" s="21">
        <v>30</v>
      </c>
      <c r="B36" s="24" t="s">
        <v>43</v>
      </c>
      <c r="C36" s="28" t="s">
        <v>23</v>
      </c>
      <c r="D36" s="31">
        <f t="shared" ref="D36:D43" si="5">$D$47</f>
        <v>43495.7</v>
      </c>
      <c r="E36" s="18">
        <f t="shared" ref="E36:E43" si="6">$E$56</f>
        <v>44156</v>
      </c>
    </row>
    <row r="37" spans="1:5" ht="24" x14ac:dyDescent="0.25">
      <c r="A37" s="21">
        <v>31</v>
      </c>
      <c r="B37" s="24" t="s">
        <v>44</v>
      </c>
      <c r="C37" s="28" t="s">
        <v>45</v>
      </c>
      <c r="D37" s="31">
        <f t="shared" si="5"/>
        <v>43495.7</v>
      </c>
      <c r="E37" s="18">
        <f t="shared" si="6"/>
        <v>44156</v>
      </c>
    </row>
    <row r="38" spans="1:5" x14ac:dyDescent="0.25">
      <c r="A38" s="37">
        <v>32</v>
      </c>
      <c r="B38" s="38" t="s">
        <v>46</v>
      </c>
      <c r="C38" s="28" t="s">
        <v>93</v>
      </c>
      <c r="D38" s="31">
        <f t="shared" si="5"/>
        <v>43495.7</v>
      </c>
      <c r="E38" s="18">
        <f t="shared" si="6"/>
        <v>44156</v>
      </c>
    </row>
    <row r="39" spans="1:5" x14ac:dyDescent="0.25">
      <c r="A39" s="37"/>
      <c r="B39" s="38"/>
      <c r="C39" s="28" t="s">
        <v>94</v>
      </c>
      <c r="D39" s="31">
        <f t="shared" si="5"/>
        <v>43495.7</v>
      </c>
      <c r="E39" s="18">
        <f t="shared" si="6"/>
        <v>44156</v>
      </c>
    </row>
    <row r="40" spans="1:5" x14ac:dyDescent="0.25">
      <c r="A40" s="21">
        <v>33</v>
      </c>
      <c r="B40" s="24" t="s">
        <v>48</v>
      </c>
      <c r="C40" s="28" t="s">
        <v>23</v>
      </c>
      <c r="D40" s="31">
        <f t="shared" si="5"/>
        <v>43495.7</v>
      </c>
      <c r="E40" s="18">
        <f t="shared" si="6"/>
        <v>44156</v>
      </c>
    </row>
    <row r="41" spans="1:5" x14ac:dyDescent="0.25">
      <c r="A41" s="21">
        <v>34</v>
      </c>
      <c r="B41" s="24" t="s">
        <v>49</v>
      </c>
      <c r="C41" s="28" t="s">
        <v>23</v>
      </c>
      <c r="D41" s="31">
        <f t="shared" si="5"/>
        <v>43495.7</v>
      </c>
      <c r="E41" s="18">
        <f t="shared" si="6"/>
        <v>44156</v>
      </c>
    </row>
    <row r="42" spans="1:5" ht="24" x14ac:dyDescent="0.25">
      <c r="A42" s="21">
        <v>35</v>
      </c>
      <c r="B42" s="24" t="s">
        <v>50</v>
      </c>
      <c r="C42" s="28" t="s">
        <v>51</v>
      </c>
      <c r="D42" s="31">
        <f t="shared" si="5"/>
        <v>43495.7</v>
      </c>
      <c r="E42" s="18">
        <f t="shared" si="6"/>
        <v>44156</v>
      </c>
    </row>
    <row r="43" spans="1:5" ht="24" x14ac:dyDescent="0.25">
      <c r="A43" s="21">
        <v>36</v>
      </c>
      <c r="B43" s="24" t="s">
        <v>52</v>
      </c>
      <c r="C43" s="28" t="s">
        <v>53</v>
      </c>
      <c r="D43" s="31">
        <f t="shared" si="5"/>
        <v>43495.7</v>
      </c>
      <c r="E43" s="18">
        <f t="shared" si="6"/>
        <v>44156</v>
      </c>
    </row>
    <row r="44" spans="1:5" x14ac:dyDescent="0.25">
      <c r="A44" s="21">
        <v>37</v>
      </c>
      <c r="B44" s="24" t="s">
        <v>54</v>
      </c>
      <c r="C44" s="28" t="s">
        <v>55</v>
      </c>
      <c r="D44" s="31">
        <f>$D$47</f>
        <v>43495.7</v>
      </c>
      <c r="E44" s="18">
        <f>$E$56</f>
        <v>44156</v>
      </c>
    </row>
    <row r="45" spans="1:5" ht="24" x14ac:dyDescent="0.25">
      <c r="A45" s="21">
        <v>38</v>
      </c>
      <c r="B45" s="24" t="s">
        <v>56</v>
      </c>
      <c r="C45" s="28" t="s">
        <v>23</v>
      </c>
      <c r="D45" s="31">
        <f>E56-365.3</f>
        <v>43790.7</v>
      </c>
      <c r="E45" s="18">
        <f>D45+(16*7)</f>
        <v>43902.7</v>
      </c>
    </row>
    <row r="46" spans="1:5" ht="36" x14ac:dyDescent="0.25">
      <c r="A46" s="21">
        <v>39</v>
      </c>
      <c r="B46" s="24" t="s">
        <v>57</v>
      </c>
      <c r="C46" s="28" t="s">
        <v>58</v>
      </c>
      <c r="D46" s="31">
        <f>D47</f>
        <v>43495.7</v>
      </c>
      <c r="E46" s="18">
        <f>E47</f>
        <v>43972.7</v>
      </c>
    </row>
    <row r="47" spans="1:5" ht="24" x14ac:dyDescent="0.25">
      <c r="A47" s="21">
        <v>40</v>
      </c>
      <c r="B47" s="24" t="s">
        <v>59</v>
      </c>
      <c r="C47" s="28" t="s">
        <v>23</v>
      </c>
      <c r="D47" s="31">
        <f>E47-((365)+16*7)</f>
        <v>43495.7</v>
      </c>
      <c r="E47" s="18">
        <f>E48</f>
        <v>43972.7</v>
      </c>
    </row>
    <row r="48" spans="1:5" ht="36" x14ac:dyDescent="0.25">
      <c r="A48" s="21">
        <v>41</v>
      </c>
      <c r="B48" s="24" t="s">
        <v>60</v>
      </c>
      <c r="C48" s="28" t="s">
        <v>23</v>
      </c>
      <c r="D48" s="31"/>
      <c r="E48" s="18">
        <f>E49</f>
        <v>43972.7</v>
      </c>
    </row>
    <row r="49" spans="1:5" ht="24" x14ac:dyDescent="0.25">
      <c r="A49" s="21">
        <v>42</v>
      </c>
      <c r="B49" s="24" t="s">
        <v>62</v>
      </c>
      <c r="C49" s="28" t="s">
        <v>23</v>
      </c>
      <c r="D49" s="31"/>
      <c r="E49" s="18">
        <f>D50</f>
        <v>43972.7</v>
      </c>
    </row>
    <row r="50" spans="1:5" ht="24" x14ac:dyDescent="0.25">
      <c r="A50" s="21">
        <v>43</v>
      </c>
      <c r="B50" s="24" t="s">
        <v>63</v>
      </c>
      <c r="C50" s="29" t="s">
        <v>58</v>
      </c>
      <c r="D50" s="31">
        <f>E50-(6*30.55)</f>
        <v>43972.7</v>
      </c>
      <c r="E50" s="18">
        <f>$E$56</f>
        <v>44156</v>
      </c>
    </row>
    <row r="51" spans="1:5" x14ac:dyDescent="0.25">
      <c r="A51" s="21">
        <v>44</v>
      </c>
      <c r="B51" s="24" t="s">
        <v>64</v>
      </c>
      <c r="C51" s="28" t="s">
        <v>23</v>
      </c>
      <c r="D51" s="31">
        <f>D50</f>
        <v>43972.7</v>
      </c>
      <c r="E51" s="18">
        <f>D51+14</f>
        <v>43986.7</v>
      </c>
    </row>
    <row r="52" spans="1:5" x14ac:dyDescent="0.25">
      <c r="A52" s="21">
        <v>45</v>
      </c>
      <c r="B52" s="24" t="s">
        <v>65</v>
      </c>
      <c r="C52" s="28" t="s">
        <v>33</v>
      </c>
      <c r="D52" s="31">
        <f>E51</f>
        <v>43986.7</v>
      </c>
      <c r="E52" s="18">
        <f>D52+14</f>
        <v>44000.7</v>
      </c>
    </row>
    <row r="53" spans="1:5" x14ac:dyDescent="0.25">
      <c r="A53" s="21">
        <v>46</v>
      </c>
      <c r="B53" s="24" t="s">
        <v>95</v>
      </c>
      <c r="C53" s="28" t="s">
        <v>13</v>
      </c>
      <c r="D53" s="31">
        <f>E52</f>
        <v>44000.7</v>
      </c>
      <c r="E53" s="18">
        <f>D53+14</f>
        <v>44014.7</v>
      </c>
    </row>
    <row r="54" spans="1:5" ht="24" x14ac:dyDescent="0.25">
      <c r="A54" s="21">
        <v>47</v>
      </c>
      <c r="B54" s="24" t="s">
        <v>67</v>
      </c>
      <c r="C54" s="28" t="s">
        <v>23</v>
      </c>
      <c r="D54" s="31">
        <f>E54-7</f>
        <v>44056</v>
      </c>
      <c r="E54" s="18">
        <f>E56-(3*31)</f>
        <v>44063</v>
      </c>
    </row>
    <row r="55" spans="1:5" ht="24" x14ac:dyDescent="0.25">
      <c r="A55" s="21">
        <v>48</v>
      </c>
      <c r="B55" s="24" t="s">
        <v>68</v>
      </c>
      <c r="C55" s="28" t="s">
        <v>23</v>
      </c>
      <c r="D55" s="31">
        <f>E55-7</f>
        <v>44142</v>
      </c>
      <c r="E55" s="18">
        <f>E56-7</f>
        <v>44149</v>
      </c>
    </row>
    <row r="56" spans="1:5" x14ac:dyDescent="0.25">
      <c r="A56" s="21">
        <v>49</v>
      </c>
      <c r="B56" s="24" t="s">
        <v>70</v>
      </c>
      <c r="C56" s="28"/>
      <c r="D56" s="31"/>
      <c r="E56" s="33">
        <f>B3</f>
        <v>44156</v>
      </c>
    </row>
    <row r="57" spans="1:5" x14ac:dyDescent="0.25">
      <c r="A57" s="21">
        <v>50</v>
      </c>
      <c r="B57" s="24" t="s">
        <v>71</v>
      </c>
      <c r="C57" s="28" t="s">
        <v>23</v>
      </c>
      <c r="D57" s="31">
        <f>E56</f>
        <v>44156</v>
      </c>
      <c r="E57" s="18">
        <f>D57+14</f>
        <v>44170</v>
      </c>
    </row>
    <row r="58" spans="1:5" x14ac:dyDescent="0.25">
      <c r="A58" s="21">
        <v>51</v>
      </c>
      <c r="B58" s="24" t="s">
        <v>72</v>
      </c>
      <c r="C58" s="28" t="s">
        <v>33</v>
      </c>
      <c r="D58" s="31">
        <f>E57</f>
        <v>44170</v>
      </c>
      <c r="E58" s="18">
        <f>D58+7</f>
        <v>44177</v>
      </c>
    </row>
    <row r="59" spans="1:5" ht="24" x14ac:dyDescent="0.25">
      <c r="A59" s="21">
        <v>52</v>
      </c>
      <c r="B59" s="24" t="s">
        <v>99</v>
      </c>
      <c r="C59" s="28" t="s">
        <v>13</v>
      </c>
      <c r="D59" s="31">
        <f>E58+30</f>
        <v>44207</v>
      </c>
      <c r="E59" s="18">
        <f>D59+14</f>
        <v>44221</v>
      </c>
    </row>
    <row r="60" spans="1:5" ht="24" x14ac:dyDescent="0.25">
      <c r="A60" s="21">
        <v>53</v>
      </c>
      <c r="B60" s="24" t="s">
        <v>96</v>
      </c>
      <c r="C60" s="28" t="s">
        <v>23</v>
      </c>
      <c r="D60" s="31">
        <f>E59</f>
        <v>44221</v>
      </c>
      <c r="E60" s="18">
        <f>D60+30</f>
        <v>44251</v>
      </c>
    </row>
    <row r="61" spans="1:5" ht="24" x14ac:dyDescent="0.25">
      <c r="A61" s="21">
        <v>54</v>
      </c>
      <c r="B61" s="24" t="s">
        <v>75</v>
      </c>
      <c r="C61" s="28" t="s">
        <v>23</v>
      </c>
      <c r="D61" s="31">
        <f>E60</f>
        <v>44251</v>
      </c>
      <c r="E61" s="18">
        <f>D61+30</f>
        <v>44281</v>
      </c>
    </row>
    <row r="62" spans="1:5" ht="15.75" thickBot="1" x14ac:dyDescent="0.3">
      <c r="A62" s="22">
        <v>55</v>
      </c>
      <c r="B62" s="26" t="s">
        <v>97</v>
      </c>
      <c r="C62" s="30" t="s">
        <v>82</v>
      </c>
      <c r="D62" s="32"/>
      <c r="E62" s="19"/>
    </row>
  </sheetData>
  <autoFilter ref="A6:E6"/>
  <mergeCells count="5">
    <mergeCell ref="A38:A39"/>
    <mergeCell ref="B38:B39"/>
    <mergeCell ref="A1:E1"/>
    <mergeCell ref="A2:E2"/>
    <mergeCell ref="A4:E4"/>
  </mergeCells>
  <pageMargins left="0.70866141732283472" right="0.70866141732283472" top="0.74803149606299213" bottom="0.74803149606299213" header="0.31496062992125984" footer="0.31496062992125984"/>
  <pageSetup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daniel.morrison</dc:creator>
  <cp:lastModifiedBy>lastorm</cp:lastModifiedBy>
  <cp:lastPrinted>2017-08-24T13:49:51Z</cp:lastPrinted>
  <dcterms:created xsi:type="dcterms:W3CDTF">2017-08-22T16:03:52Z</dcterms:created>
  <dcterms:modified xsi:type="dcterms:W3CDTF">2018-03-16T15:03:33Z</dcterms:modified>
</cp:coreProperties>
</file>